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rgadoo648-my.sharepoint.com/personal/renato_burazer_erga_si/Documents/ERGA/20. Razvoj storitev/10. ISA/20 Vodniki in eknjige v PDF/"/>
    </mc:Choice>
  </mc:AlternateContent>
  <xr:revisionPtr revIDLastSave="142" documentId="8_{F9F34BC2-C1E4-4A07-8EFC-FA2C01406585}" xr6:coauthVersionLast="43" xr6:coauthVersionMax="43" xr10:uidLastSave="{33C0274B-84E2-40A2-8A31-655D7267EE70}"/>
  <bookViews>
    <workbookView xWindow="19092" yWindow="19092" windowWidth="26136" windowHeight="16896" xr2:uid="{6A86D967-91A0-4DC1-B6F5-D5031FBBFAAF}"/>
  </bookViews>
  <sheets>
    <sheet name="Kalk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6" i="1" l="1"/>
  <c r="D36" i="1"/>
  <c r="E26" i="1"/>
  <c r="D26" i="1"/>
  <c r="E14" i="1"/>
  <c r="D14" i="1"/>
  <c r="E28" i="1" l="1"/>
  <c r="E38" i="1"/>
  <c r="E18" i="1"/>
  <c r="D13" i="1"/>
  <c r="D35" i="1"/>
  <c r="D12" i="1"/>
  <c r="D15" i="1" l="1"/>
  <c r="E32" i="1"/>
  <c r="E35" i="1" s="1"/>
  <c r="E37" i="1" s="1"/>
  <c r="E39" i="1" s="1"/>
  <c r="E22" i="1"/>
  <c r="E25" i="1" s="1"/>
  <c r="D25" i="1"/>
  <c r="E8" i="1"/>
  <c r="E13" i="1" s="1"/>
  <c r="E7" i="1"/>
  <c r="E12" i="1" s="1"/>
  <c r="E27" i="1" l="1"/>
  <c r="E29" i="1" s="1"/>
  <c r="E15" i="1"/>
  <c r="E17" i="1"/>
  <c r="E16" i="1"/>
  <c r="E19" i="1" s="1"/>
</calcChain>
</file>

<file path=xl/sharedStrings.xml><?xml version="1.0" encoding="utf-8"?>
<sst xmlns="http://schemas.openxmlformats.org/spreadsheetml/2006/main" count="77" uniqueCount="38">
  <si>
    <t>Trenutno stanje</t>
  </si>
  <si>
    <t>Nova ponudba</t>
  </si>
  <si>
    <t>Poraba VT</t>
  </si>
  <si>
    <t>Enota mere</t>
  </si>
  <si>
    <t>Poraba MT</t>
  </si>
  <si>
    <t>Poraba ET</t>
  </si>
  <si>
    <t>Cena VT</t>
  </si>
  <si>
    <t>Cena MT</t>
  </si>
  <si>
    <t>Strošek VT</t>
  </si>
  <si>
    <t>Strošek MT</t>
  </si>
  <si>
    <t>EUR / leto</t>
  </si>
  <si>
    <t>kWh / leto</t>
  </si>
  <si>
    <t>Razlika VT</t>
  </si>
  <si>
    <t>Razlika MT</t>
  </si>
  <si>
    <t>Razlika skupaj</t>
  </si>
  <si>
    <t>Strošek skupaj</t>
  </si>
  <si>
    <t>Cena ET</t>
  </si>
  <si>
    <t>Strošek ET</t>
  </si>
  <si>
    <t>Električna energija VT MT</t>
  </si>
  <si>
    <t>Električna energija ET</t>
  </si>
  <si>
    <t>Zemeljski plin</t>
  </si>
  <si>
    <t>EUR / kWh</t>
  </si>
  <si>
    <t>www.optimalna-energija.si</t>
  </si>
  <si>
    <t>www.erga.si</t>
  </si>
  <si>
    <t>Vnesite podatke v svetle celice:</t>
  </si>
  <si>
    <t>Fiksni strošek</t>
  </si>
  <si>
    <t>Razlika Fiksni</t>
  </si>
  <si>
    <t>Razlika ET</t>
  </si>
  <si>
    <t>Poraba Plina</t>
  </si>
  <si>
    <t>Cena Plina</t>
  </si>
  <si>
    <t>Strošek Plina</t>
  </si>
  <si>
    <t>Razlika Plin</t>
  </si>
  <si>
    <t>EUR / mesec</t>
  </si>
  <si>
    <t>EUR /mesec</t>
  </si>
  <si>
    <t>Prijava in registracija:</t>
  </si>
  <si>
    <t>Podatki o družbi:</t>
  </si>
  <si>
    <t>Pogosto zastavljena vprašanja:</t>
  </si>
  <si>
    <t>https://www.optimalna-energija.si/prva-stran/qa/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</si>
</sst>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0000_-;\-* #,##0.000000_-;_-* &quot;-&quot;??_-;_-@_-"/>
    <numFmt numFmtId="165" formatCode="_-* #,##0_-;\-* #,##0_-;_-* &quot;-&quot;??_-;_-@_-"/>
    <numFmt numFmtId="166" formatCode="#,##0.00_ ;\-#,##0.00\ 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i/>
      <sz val="10.5"/>
      <color rgb="FF000000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35">
    <xf numFmtId="0" fontId="0" fillId="0" borderId="0" xfId="0"/>
    <xf numFmtId="165" fontId="0" fillId="0" borderId="4" xfId="1" applyNumberFormat="1" applyFont="1" applyBorder="1" applyProtection="1">
      <protection locked="0"/>
    </xf>
    <xf numFmtId="164" fontId="0" fillId="0" borderId="4" xfId="1" applyNumberFormat="1" applyFont="1" applyBorder="1" applyProtection="1">
      <protection locked="0"/>
    </xf>
    <xf numFmtId="166" fontId="0" fillId="0" borderId="4" xfId="1" applyNumberFormat="1" applyFont="1" applyBorder="1" applyProtection="1">
      <protection locked="0"/>
    </xf>
    <xf numFmtId="0" fontId="10" fillId="0" borderId="0" xfId="0" applyFont="1" applyProtection="1"/>
    <xf numFmtId="0" fontId="9" fillId="0" borderId="0" xfId="0" applyFont="1" applyProtection="1"/>
    <xf numFmtId="0" fontId="0" fillId="0" borderId="0" xfId="0" applyProtection="1"/>
    <xf numFmtId="0" fontId="3" fillId="2" borderId="4" xfId="0" applyFont="1" applyFill="1" applyBorder="1" applyAlignment="1" applyProtection="1">
      <alignment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 wrapText="1"/>
    </xf>
    <xf numFmtId="0" fontId="4" fillId="3" borderId="4" xfId="0" applyFont="1" applyFill="1" applyBorder="1" applyProtection="1"/>
    <xf numFmtId="0" fontId="5" fillId="3" borderId="4" xfId="0" applyFont="1" applyFill="1" applyBorder="1" applyAlignment="1" applyProtection="1">
      <alignment horizontal="center" vertical="center"/>
    </xf>
    <xf numFmtId="165" fontId="0" fillId="3" borderId="4" xfId="1" applyNumberFormat="1" applyFont="1" applyFill="1" applyBorder="1" applyProtection="1"/>
    <xf numFmtId="43" fontId="0" fillId="3" borderId="4" xfId="1" applyFont="1" applyFill="1" applyBorder="1" applyProtection="1"/>
    <xf numFmtId="43" fontId="0" fillId="3" borderId="10" xfId="1" applyFont="1" applyFill="1" applyBorder="1" applyProtection="1"/>
    <xf numFmtId="166" fontId="0" fillId="3" borderId="9" xfId="0" applyNumberFormat="1" applyFill="1" applyBorder="1" applyProtection="1"/>
    <xf numFmtId="166" fontId="0" fillId="3" borderId="6" xfId="0" applyNumberFormat="1" applyFill="1" applyBorder="1" applyProtection="1"/>
    <xf numFmtId="0" fontId="4" fillId="3" borderId="10" xfId="0" applyFont="1" applyFill="1" applyBorder="1" applyProtection="1"/>
    <xf numFmtId="0" fontId="5" fillId="3" borderId="10" xfId="0" applyFont="1" applyFill="1" applyBorder="1" applyAlignment="1" applyProtection="1">
      <alignment horizontal="center" vertical="center"/>
    </xf>
    <xf numFmtId="166" fontId="0" fillId="3" borderId="11" xfId="0" applyNumberFormat="1" applyFill="1" applyBorder="1" applyProtection="1"/>
    <xf numFmtId="166" fontId="0" fillId="3" borderId="12" xfId="0" applyNumberFormat="1" applyFill="1" applyBorder="1" applyProtection="1"/>
    <xf numFmtId="0" fontId="4" fillId="3" borderId="5" xfId="0" applyFont="1" applyFill="1" applyBorder="1" applyProtection="1"/>
    <xf numFmtId="0" fontId="5" fillId="3" borderId="5" xfId="0" applyFont="1" applyFill="1" applyBorder="1" applyAlignment="1" applyProtection="1">
      <alignment horizontal="center" vertical="center"/>
    </xf>
    <xf numFmtId="166" fontId="0" fillId="3" borderId="8" xfId="0" applyNumberFormat="1" applyFill="1" applyBorder="1" applyProtection="1"/>
    <xf numFmtId="166" fontId="0" fillId="3" borderId="7" xfId="0" applyNumberFormat="1" applyFill="1" applyBorder="1" applyProtection="1"/>
    <xf numFmtId="0" fontId="2" fillId="3" borderId="1" xfId="0" applyFont="1" applyFill="1" applyBorder="1" applyProtection="1"/>
    <xf numFmtId="0" fontId="5" fillId="3" borderId="2" xfId="0" applyFont="1" applyFill="1" applyBorder="1" applyAlignment="1" applyProtection="1">
      <alignment horizontal="center" vertical="center"/>
    </xf>
    <xf numFmtId="166" fontId="0" fillId="3" borderId="3" xfId="0" applyNumberFormat="1" applyFill="1" applyBorder="1" applyProtection="1"/>
    <xf numFmtId="0" fontId="0" fillId="3" borderId="2" xfId="0" applyFill="1" applyBorder="1" applyProtection="1"/>
    <xf numFmtId="0" fontId="3" fillId="4" borderId="4" xfId="0" applyFont="1" applyFill="1" applyBorder="1" applyAlignment="1" applyProtection="1">
      <alignment vertical="center" wrapText="1"/>
    </xf>
    <xf numFmtId="0" fontId="0" fillId="3" borderId="4" xfId="0" applyFill="1" applyBorder="1" applyProtection="1"/>
    <xf numFmtId="0" fontId="0" fillId="3" borderId="10" xfId="0" applyFill="1" applyBorder="1" applyProtection="1"/>
    <xf numFmtId="0" fontId="7" fillId="0" borderId="0" xfId="0" applyFont="1" applyProtection="1"/>
    <xf numFmtId="0" fontId="11" fillId="0" borderId="0" xfId="2" applyFont="1" applyAlignment="1" applyProtection="1">
      <alignment horizontal="center" vertical="center"/>
      <protection locked="0"/>
    </xf>
    <xf numFmtId="0" fontId="11" fillId="0" borderId="0" xfId="2" applyFont="1" applyAlignment="1" applyProtection="1">
      <alignment horizontal="center"/>
      <protection locked="0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222485</xdr:colOff>
      <xdr:row>4</xdr:row>
      <xdr:rowOff>182379</xdr:rowOff>
    </xdr:from>
    <xdr:to>
      <xdr:col>7</xdr:col>
      <xdr:colOff>520166</xdr:colOff>
      <xdr:row>37</xdr:row>
      <xdr:rowOff>72888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3CC8560-1443-47F6-970D-97618093C419}"/>
            </a:ext>
          </a:extLst>
        </xdr:cNvPr>
        <xdr:cNvSpPr txBox="1"/>
      </xdr:nvSpPr>
      <xdr:spPr>
        <a:xfrm>
          <a:off x="4005981" y="951005"/>
          <a:ext cx="1516881" cy="68346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sl-SI" sz="1050" b="0" i="1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l-SI" sz="1050" b="0" i="1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l-SI" sz="1050" b="0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Vaš prihranek si lahko izračunate kot razliko med vašimi obstoječimi cenami energije (brez omrežnine in dajatev) in novimi cenami energije, ki jih bo ponudil najboljši ponudnik v okviru avkcije. To razliko morate pomnožiti z vašimi letnimi količinami porabe.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sl-SI" sz="1050" b="0" i="1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sl-SI" sz="1050" b="0" i="1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l-SI" sz="1050" b="0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Upoštevajte tudi morebitni Fiksni mesečni strošek, ki ga lahko zaračunava ponudnik neodvisno od porabe. </a:t>
          </a:r>
        </a:p>
        <a:p>
          <a:endParaRPr lang="sl-SI" sz="1050" b="0" i="1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l-SI" sz="1050" b="0" i="1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l-SI" sz="1050" b="0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Pri električni energiji upoštevajte cene v EUR/KWh in količine v kWh v višji tarifi VT in v manjši tarifi MT, v primeru dvotarifnega merjenja ali količine v enotni tarifi  ET, v primeru enotarifnega merjenja. </a:t>
          </a:r>
        </a:p>
        <a:p>
          <a:endParaRPr lang="sl-SI" sz="1050" b="0" i="1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l-SI" sz="1050" b="0" i="1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l-SI" sz="1050" b="0" i="1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l-SI" sz="1050" b="0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Pri zemeljskem plinu upoštevajte cene v EUR/KWh in količine v kWh. </a:t>
          </a:r>
        </a:p>
      </xdr:txBody>
    </xdr:sp>
    <xdr:clientData/>
  </xdr:twoCellAnchor>
  <xdr:twoCellAnchor editAs="oneCell">
    <xdr:from>
      <xdr:col>8</xdr:col>
      <xdr:colOff>345908</xdr:colOff>
      <xdr:row>0</xdr:row>
      <xdr:rowOff>130342</xdr:rowOff>
    </xdr:from>
    <xdr:to>
      <xdr:col>15</xdr:col>
      <xdr:colOff>491967</xdr:colOff>
      <xdr:row>33</xdr:row>
      <xdr:rowOff>33852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A1BCF18-553A-4250-8778-11108D47C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23986" y="130342"/>
          <a:ext cx="4392780" cy="6822438"/>
        </a:xfrm>
        <a:prstGeom prst="rect">
          <a:avLst/>
        </a:prstGeom>
      </xdr:spPr>
    </xdr:pic>
    <xdr:clientData/>
  </xdr:twoCellAnchor>
  <xdr:twoCellAnchor editAs="oneCell">
    <xdr:from>
      <xdr:col>1</xdr:col>
      <xdr:colOff>165434</xdr:colOff>
      <xdr:row>0</xdr:row>
      <xdr:rowOff>50132</xdr:rowOff>
    </xdr:from>
    <xdr:to>
      <xdr:col>3</xdr:col>
      <xdr:colOff>300990</xdr:colOff>
      <xdr:row>2</xdr:row>
      <xdr:rowOff>155738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5CA0100-30F4-4BC5-816A-595F566BD7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434" y="50132"/>
          <a:ext cx="1874921" cy="488511"/>
        </a:xfrm>
        <a:prstGeom prst="rect">
          <a:avLst/>
        </a:prstGeom>
      </xdr:spPr>
    </xdr:pic>
    <xdr:clientData/>
  </xdr:twoCellAnchor>
  <xdr:twoCellAnchor>
    <xdr:from>
      <xdr:col>1</xdr:col>
      <xdr:colOff>446</xdr:colOff>
      <xdr:row>39</xdr:row>
      <xdr:rowOff>58815</xdr:rowOff>
    </xdr:from>
    <xdr:to>
      <xdr:col>7</xdr:col>
      <xdr:colOff>530392</xdr:colOff>
      <xdr:row>43</xdr:row>
      <xdr:rowOff>127895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2666BA41-5982-4E25-B824-4FDB4FD595A1}"/>
            </a:ext>
          </a:extLst>
        </xdr:cNvPr>
        <xdr:cNvSpPr txBox="1"/>
      </xdr:nvSpPr>
      <xdr:spPr>
        <a:xfrm>
          <a:off x="185976" y="8169145"/>
          <a:ext cx="5347112" cy="83770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sl-SI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Zavedati se je treba, da je energija borzno blago kar pomeni, da se lahko cena energije spreminja navzdol in navzgor.  V primeru zvišanja borznih cen bo zato preračun prihranka pokazal,</a:t>
          </a:r>
          <a:r>
            <a:rPr lang="sl-SI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 boste plačali več. </a:t>
          </a:r>
        </a:p>
        <a:p>
          <a:pPr algn="ctr"/>
          <a:r>
            <a:rPr lang="sl-SI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Še vedno pa boste v danem</a:t>
          </a:r>
          <a:r>
            <a:rPr lang="sl-SI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trenutku dobili najboljšo tržno ceno.</a:t>
          </a:r>
          <a:endParaRPr lang="sl-SI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ptimalna-energija.si/prva-stran/qa/" TargetMode="External"/><Relationship Id="rId2" Type="http://schemas.openxmlformats.org/officeDocument/2006/relationships/hyperlink" Target="http://www.erga.si/" TargetMode="External"/><Relationship Id="rId1" Type="http://schemas.openxmlformats.org/officeDocument/2006/relationships/hyperlink" Target="http://www.optimalna-energija.si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49BF7-98BE-4C8D-8532-475649B90BDB}">
  <dimension ref="B5:O42"/>
  <sheetViews>
    <sheetView tabSelected="1" zoomScale="115" zoomScaleNormal="115" zoomScaleSheetLayoutView="115" workbookViewId="0">
      <selection activeCell="D7" sqref="D7"/>
    </sheetView>
  </sheetViews>
  <sheetFormatPr defaultRowHeight="15" x14ac:dyDescent="0.25"/>
  <cols>
    <col min="1" max="1" width="2.7109375" style="6" customWidth="1"/>
    <col min="2" max="2" width="15.7109375" style="6" customWidth="1"/>
    <col min="3" max="3" width="10.5703125" style="6" customWidth="1"/>
    <col min="4" max="4" width="14" style="6" customWidth="1"/>
    <col min="5" max="5" width="13.42578125" style="6" customWidth="1"/>
    <col min="6" max="16384" width="9.140625" style="6"/>
  </cols>
  <sheetData>
    <row r="5" spans="2:5" x14ac:dyDescent="0.25">
      <c r="B5" s="4" t="s">
        <v>24</v>
      </c>
      <c r="C5" s="5"/>
    </row>
    <row r="6" spans="2:5" ht="30" x14ac:dyDescent="0.25">
      <c r="B6" s="7" t="s">
        <v>18</v>
      </c>
      <c r="C6" s="8" t="s">
        <v>3</v>
      </c>
      <c r="D6" s="9" t="s">
        <v>0</v>
      </c>
      <c r="E6" s="9" t="s">
        <v>1</v>
      </c>
    </row>
    <row r="7" spans="2:5" x14ac:dyDescent="0.25">
      <c r="B7" s="10" t="s">
        <v>2</v>
      </c>
      <c r="C7" s="11" t="s">
        <v>11</v>
      </c>
      <c r="D7" s="1">
        <v>2500</v>
      </c>
      <c r="E7" s="12">
        <f>+D7</f>
        <v>2500</v>
      </c>
    </row>
    <row r="8" spans="2:5" x14ac:dyDescent="0.25">
      <c r="B8" s="10" t="s">
        <v>4</v>
      </c>
      <c r="C8" s="11" t="s">
        <v>11</v>
      </c>
      <c r="D8" s="1">
        <v>3500</v>
      </c>
      <c r="E8" s="12">
        <f>+D8</f>
        <v>3500</v>
      </c>
    </row>
    <row r="9" spans="2:5" x14ac:dyDescent="0.25">
      <c r="B9" s="10" t="s">
        <v>6</v>
      </c>
      <c r="C9" s="11" t="s">
        <v>21</v>
      </c>
      <c r="D9" s="2">
        <v>7.4999999999999997E-2</v>
      </c>
      <c r="E9" s="2">
        <v>6.9000000000000006E-2</v>
      </c>
    </row>
    <row r="10" spans="2:5" x14ac:dyDescent="0.25">
      <c r="B10" s="10" t="s">
        <v>7</v>
      </c>
      <c r="C10" s="11" t="s">
        <v>21</v>
      </c>
      <c r="D10" s="2">
        <v>4.9000000000000002E-2</v>
      </c>
      <c r="E10" s="2">
        <v>4.5999999999999999E-2</v>
      </c>
    </row>
    <row r="11" spans="2:5" x14ac:dyDescent="0.25">
      <c r="B11" s="10" t="s">
        <v>25</v>
      </c>
      <c r="C11" s="11" t="s">
        <v>33</v>
      </c>
      <c r="D11" s="3">
        <v>1</v>
      </c>
      <c r="E11" s="3">
        <v>0.5</v>
      </c>
    </row>
    <row r="12" spans="2:5" x14ac:dyDescent="0.25">
      <c r="B12" s="10" t="s">
        <v>8</v>
      </c>
      <c r="C12" s="11" t="s">
        <v>10</v>
      </c>
      <c r="D12" s="13">
        <f>+D7*D9</f>
        <v>187.5</v>
      </c>
      <c r="E12" s="13">
        <f>+E7*E9</f>
        <v>172.50000000000003</v>
      </c>
    </row>
    <row r="13" spans="2:5" x14ac:dyDescent="0.25">
      <c r="B13" s="10" t="s">
        <v>9</v>
      </c>
      <c r="C13" s="11" t="s">
        <v>10</v>
      </c>
      <c r="D13" s="13">
        <f>+D8*D10</f>
        <v>171.5</v>
      </c>
      <c r="E13" s="13">
        <f>+E8*E10</f>
        <v>161</v>
      </c>
    </row>
    <row r="14" spans="2:5" x14ac:dyDescent="0.25">
      <c r="B14" s="10" t="s">
        <v>25</v>
      </c>
      <c r="C14" s="11" t="s">
        <v>10</v>
      </c>
      <c r="D14" s="14">
        <f>D11*12</f>
        <v>12</v>
      </c>
      <c r="E14" s="14">
        <f>E11*12</f>
        <v>6</v>
      </c>
    </row>
    <row r="15" spans="2:5" x14ac:dyDescent="0.25">
      <c r="B15" s="10" t="s">
        <v>15</v>
      </c>
      <c r="C15" s="11" t="s">
        <v>10</v>
      </c>
      <c r="D15" s="14">
        <f>+D12+D13+D14</f>
        <v>371</v>
      </c>
      <c r="E15" s="14">
        <f>+E12+E13+E14</f>
        <v>339.5</v>
      </c>
    </row>
    <row r="16" spans="2:5" x14ac:dyDescent="0.25">
      <c r="B16" s="10" t="s">
        <v>12</v>
      </c>
      <c r="C16" s="11" t="s">
        <v>10</v>
      </c>
      <c r="D16" s="15"/>
      <c r="E16" s="16">
        <f>+E12-D12</f>
        <v>-14.999999999999972</v>
      </c>
    </row>
    <row r="17" spans="2:5" x14ac:dyDescent="0.25">
      <c r="B17" s="17" t="s">
        <v>13</v>
      </c>
      <c r="C17" s="18" t="s">
        <v>10</v>
      </c>
      <c r="D17" s="19"/>
      <c r="E17" s="20">
        <f>+E13-D13</f>
        <v>-10.5</v>
      </c>
    </row>
    <row r="18" spans="2:5" ht="15.75" thickBot="1" x14ac:dyDescent="0.3">
      <c r="B18" s="21" t="s">
        <v>26</v>
      </c>
      <c r="C18" s="22" t="s">
        <v>10</v>
      </c>
      <c r="D18" s="23"/>
      <c r="E18" s="24">
        <f>E14-D14</f>
        <v>-6</v>
      </c>
    </row>
    <row r="19" spans="2:5" ht="15.75" thickBot="1" x14ac:dyDescent="0.3">
      <c r="B19" s="25" t="s">
        <v>14</v>
      </c>
      <c r="C19" s="26" t="s">
        <v>10</v>
      </c>
      <c r="D19" s="26"/>
      <c r="E19" s="27">
        <f>SUM(E16:E17)</f>
        <v>-25.499999999999972</v>
      </c>
    </row>
    <row r="21" spans="2:5" ht="30" x14ac:dyDescent="0.25">
      <c r="B21" s="7" t="s">
        <v>19</v>
      </c>
      <c r="C21" s="8" t="s">
        <v>3</v>
      </c>
      <c r="D21" s="9" t="s">
        <v>0</v>
      </c>
      <c r="E21" s="9" t="s">
        <v>1</v>
      </c>
    </row>
    <row r="22" spans="2:5" x14ac:dyDescent="0.25">
      <c r="B22" s="10" t="s">
        <v>5</v>
      </c>
      <c r="C22" s="11" t="s">
        <v>11</v>
      </c>
      <c r="D22" s="1">
        <v>5000</v>
      </c>
      <c r="E22" s="12">
        <f>+D22</f>
        <v>5000</v>
      </c>
    </row>
    <row r="23" spans="2:5" x14ac:dyDescent="0.25">
      <c r="B23" s="10" t="s">
        <v>16</v>
      </c>
      <c r="C23" s="11" t="s">
        <v>21</v>
      </c>
      <c r="D23" s="2">
        <v>5.7000000000000002E-2</v>
      </c>
      <c r="E23" s="2">
        <v>5.1999999999999998E-2</v>
      </c>
    </row>
    <row r="24" spans="2:5" x14ac:dyDescent="0.25">
      <c r="B24" s="10" t="s">
        <v>25</v>
      </c>
      <c r="C24" s="11" t="s">
        <v>32</v>
      </c>
      <c r="D24" s="3">
        <v>1</v>
      </c>
      <c r="E24" s="3">
        <v>0.5</v>
      </c>
    </row>
    <row r="25" spans="2:5" x14ac:dyDescent="0.25">
      <c r="B25" s="17" t="s">
        <v>17</v>
      </c>
      <c r="C25" s="18" t="s">
        <v>10</v>
      </c>
      <c r="D25" s="14">
        <f>+D23*D22</f>
        <v>285</v>
      </c>
      <c r="E25" s="14">
        <f>+E23*E22</f>
        <v>260</v>
      </c>
    </row>
    <row r="26" spans="2:5" x14ac:dyDescent="0.25">
      <c r="B26" s="17" t="s">
        <v>25</v>
      </c>
      <c r="C26" s="18" t="s">
        <v>10</v>
      </c>
      <c r="D26" s="14">
        <f>D24*12</f>
        <v>12</v>
      </c>
      <c r="E26" s="14">
        <f>E24*12</f>
        <v>6</v>
      </c>
    </row>
    <row r="27" spans="2:5" x14ac:dyDescent="0.25">
      <c r="B27" s="17" t="s">
        <v>27</v>
      </c>
      <c r="C27" s="18" t="s">
        <v>10</v>
      </c>
      <c r="D27" s="19"/>
      <c r="E27" s="20">
        <f>E25-D25</f>
        <v>-25</v>
      </c>
    </row>
    <row r="28" spans="2:5" ht="15.75" thickBot="1" x14ac:dyDescent="0.3">
      <c r="B28" s="21" t="s">
        <v>26</v>
      </c>
      <c r="C28" s="22" t="s">
        <v>10</v>
      </c>
      <c r="D28" s="23"/>
      <c r="E28" s="24">
        <f>E26-D26</f>
        <v>-6</v>
      </c>
    </row>
    <row r="29" spans="2:5" ht="15.75" thickBot="1" x14ac:dyDescent="0.3">
      <c r="B29" s="25" t="s">
        <v>14</v>
      </c>
      <c r="C29" s="26" t="s">
        <v>10</v>
      </c>
      <c r="D29" s="28"/>
      <c r="E29" s="27">
        <f>SUM(E27:E28)</f>
        <v>-31</v>
      </c>
    </row>
    <row r="31" spans="2:5" ht="30" x14ac:dyDescent="0.25">
      <c r="B31" s="29" t="s">
        <v>20</v>
      </c>
      <c r="C31" s="8" t="s">
        <v>3</v>
      </c>
      <c r="D31" s="9" t="s">
        <v>0</v>
      </c>
      <c r="E31" s="9" t="s">
        <v>1</v>
      </c>
    </row>
    <row r="32" spans="2:5" x14ac:dyDescent="0.25">
      <c r="B32" s="30" t="s">
        <v>28</v>
      </c>
      <c r="C32" s="11" t="s">
        <v>11</v>
      </c>
      <c r="D32" s="1">
        <v>8000</v>
      </c>
      <c r="E32" s="12">
        <f>+D32</f>
        <v>8000</v>
      </c>
    </row>
    <row r="33" spans="2:15" x14ac:dyDescent="0.25">
      <c r="B33" s="30" t="s">
        <v>29</v>
      </c>
      <c r="C33" s="11" t="s">
        <v>21</v>
      </c>
      <c r="D33" s="2">
        <v>2.9000000000000001E-2</v>
      </c>
      <c r="E33" s="2">
        <v>2.5499999999999998E-2</v>
      </c>
    </row>
    <row r="34" spans="2:15" x14ac:dyDescent="0.25">
      <c r="B34" s="10" t="s">
        <v>25</v>
      </c>
      <c r="C34" s="11" t="s">
        <v>32</v>
      </c>
      <c r="D34" s="3">
        <v>1</v>
      </c>
      <c r="E34" s="3">
        <v>0.5</v>
      </c>
    </row>
    <row r="35" spans="2:15" x14ac:dyDescent="0.25">
      <c r="B35" s="31" t="s">
        <v>30</v>
      </c>
      <c r="C35" s="18" t="s">
        <v>10</v>
      </c>
      <c r="D35" s="14">
        <f>+D33*D32</f>
        <v>232</v>
      </c>
      <c r="E35" s="14">
        <f>+E33*E32</f>
        <v>204</v>
      </c>
      <c r="J35" s="4" t="s">
        <v>34</v>
      </c>
    </row>
    <row r="36" spans="2:15" x14ac:dyDescent="0.25">
      <c r="B36" s="10" t="s">
        <v>25</v>
      </c>
      <c r="C36" s="11" t="s">
        <v>10</v>
      </c>
      <c r="D36" s="13">
        <f>D34*12</f>
        <v>12</v>
      </c>
      <c r="E36" s="13">
        <f>E34*12</f>
        <v>6</v>
      </c>
      <c r="J36" s="33" t="s">
        <v>22</v>
      </c>
      <c r="K36" s="33"/>
      <c r="L36" s="33"/>
      <c r="M36" s="33"/>
      <c r="N36" s="33"/>
      <c r="O36" s="33"/>
    </row>
    <row r="37" spans="2:15" x14ac:dyDescent="0.25">
      <c r="B37" s="17" t="s">
        <v>31</v>
      </c>
      <c r="C37" s="18" t="s">
        <v>10</v>
      </c>
      <c r="D37" s="19"/>
      <c r="E37" s="20">
        <f>E35-D35</f>
        <v>-28</v>
      </c>
    </row>
    <row r="38" spans="2:15" ht="15.75" thickBot="1" x14ac:dyDescent="0.3">
      <c r="B38" s="21" t="s">
        <v>26</v>
      </c>
      <c r="C38" s="22" t="s">
        <v>10</v>
      </c>
      <c r="D38" s="23"/>
      <c r="E38" s="24">
        <f>E36-D36</f>
        <v>-6</v>
      </c>
      <c r="J38" s="4" t="s">
        <v>36</v>
      </c>
    </row>
    <row r="39" spans="2:15" ht="15.75" thickBot="1" x14ac:dyDescent="0.3">
      <c r="B39" s="25" t="s">
        <v>14</v>
      </c>
      <c r="C39" s="26" t="s">
        <v>10</v>
      </c>
      <c r="D39" s="28"/>
      <c r="E39" s="27">
        <f>SUM(E37:E38)</f>
        <v>-34</v>
      </c>
      <c r="J39" s="34" t="s">
        <v>37</v>
      </c>
      <c r="K39" s="34"/>
      <c r="L39" s="34"/>
      <c r="M39" s="34"/>
      <c r="N39" s="34"/>
      <c r="O39" s="34"/>
    </row>
    <row r="41" spans="2:15" x14ac:dyDescent="0.25">
      <c r="J41" s="4" t="s">
        <v>35</v>
      </c>
    </row>
    <row r="42" spans="2:15" x14ac:dyDescent="0.25">
      <c r="B42" s="32"/>
      <c r="J42" s="34" t="s">
        <v>23</v>
      </c>
      <c r="K42" s="34"/>
      <c r="L42" s="34"/>
      <c r="M42" s="34"/>
      <c r="N42" s="34"/>
      <c r="O42" s="34"/>
    </row>
  </sheetData>
  <sheetProtection algorithmName="SHA-512" hashValue="/uYZct6ar51C6H5WRPNqwYbRxTYnxi2rJGBkEseFf6aV2oXquY6otKbxLtCQZL+9Xb+RK6Li5YEUs6Y/NE96xg==" saltValue="frS0doFp21t85C3P/SQ3sg==" spinCount="100000" sheet="1" selectLockedCells="1"/>
  <mergeCells count="3">
    <mergeCell ref="J36:O36"/>
    <mergeCell ref="J42:O42"/>
    <mergeCell ref="J39:O39"/>
  </mergeCells>
  <hyperlinks>
    <hyperlink ref="J36" r:id="rId1" xr:uid="{EDBD3FFC-EFF8-4A31-9265-1F1D4AAF6E92}"/>
    <hyperlink ref="J42" r:id="rId2" xr:uid="{5B8B1D07-AF32-478E-A287-B7A0910166F9}"/>
    <hyperlink ref="J39" r:id="rId3" xr:uid="{3CCBF6D0-8F71-4E14-932C-B7343FAA44D8}"/>
  </hyperlinks>
  <pageMargins left="0.70866141732283472" right="0.70866141732283472" top="0.74803149606299213" bottom="0.74803149606299213" header="0.31496062992125984" footer="0.31496062992125984"/>
  <pageSetup paperSize="9" orientation="portrait" r:id="rId4"/>
  <headerFooter>
    <oddFooter>&amp;F</oddFooter>
  </headerFooter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Kalkulator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Burazer</dc:creator>
  <cp:lastModifiedBy>Renato Burazer</cp:lastModifiedBy>
  <cp:lastPrinted>2019-07-01T07:18:57Z</cp:lastPrinted>
  <dcterms:created xsi:type="dcterms:W3CDTF">2019-06-27T17:32:00Z</dcterms:created>
  <dcterms:modified xsi:type="dcterms:W3CDTF">2019-07-01T07:19:47Z</dcterms:modified>
</cp:coreProperties>
</file>